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9fa9dd28c258eab/Nuevo Delfos/Cursos completos de Excel/03 Avanzado EAN/02- Archivos del video/"/>
    </mc:Choice>
  </mc:AlternateContent>
  <xr:revisionPtr revIDLastSave="3" documentId="6_{06BF4070-9674-4D68-8D28-A3A929C4410C}" xr6:coauthVersionLast="43" xr6:coauthVersionMax="43" xr10:uidLastSave="{E1CF23D2-B0C3-4B32-AFB7-6E94B02F496A}"/>
  <bookViews>
    <workbookView xWindow="4140" yWindow="3600" windowWidth="18120" windowHeight="10785" tabRatio="792" xr2:uid="{520C9CF1-21A5-4AC3-B639-377D9A796200}"/>
  </bookViews>
  <sheets>
    <sheet name="Hoja1" sheetId="19" r:id="rId1"/>
    <sheet name="Hoja2" sheetId="24" r:id="rId2"/>
    <sheet name="Hoja3" sheetId="25" r:id="rId3"/>
    <sheet name="Hoja20" sheetId="20" state="hidden" r:id="rId4"/>
    <sheet name="Hoja21" sheetId="21" state="hidden" r:id="rId5"/>
    <sheet name="Hoja22" sheetId="23" state="hidden" r:id="rId6"/>
  </sheets>
  <definedNames>
    <definedName name="_xlnm._FilterDatabase" localSheetId="0" hidden="1">Hoja1!$A$1:$C$19</definedName>
    <definedName name="_xlnm._FilterDatabase" localSheetId="1" hidden="1">Hoja2!$A$1:$C$19</definedName>
    <definedName name="mtz_DATOS" localSheetId="1">Hoja2!$A$1:$C$19</definedName>
    <definedName name="mtz_DATOS">Hoja1!$A$1:$C$19</definedName>
    <definedName name="mtz_EMPRESAS" localSheetId="1">Hoja2!$H$2:$I$41</definedName>
    <definedName name="mtz_EMPRESAS">Hoja1!$G$3:$J$5</definedName>
  </definedNames>
  <calcPr calcId="191029"/>
  <pivotCaches>
    <pivotCache cacheId="0" r:id="rId7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9" l="1"/>
  <c r="I4" i="19"/>
  <c r="I3" i="19"/>
  <c r="E3" i="24" l="1"/>
  <c r="E4" i="24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4" i="24"/>
  <c r="C3" i="24"/>
  <c r="F2" i="24"/>
  <c r="C2" i="24"/>
  <c r="F2" i="19" l="1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" i="19"/>
  <c r="K18" i="19" l="1"/>
  <c r="K17" i="19"/>
  <c r="K16" i="19"/>
  <c r="H13" i="19"/>
  <c r="H12" i="19"/>
  <c r="H11" i="19"/>
  <c r="C2" i="19" l="1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</calcChain>
</file>

<file path=xl/sharedStrings.xml><?xml version="1.0" encoding="utf-8"?>
<sst xmlns="http://schemas.openxmlformats.org/spreadsheetml/2006/main" count="263" uniqueCount="86">
  <si>
    <t>ESTUDIANTE</t>
  </si>
  <si>
    <t>EMPRESA</t>
  </si>
  <si>
    <t>Estud 1</t>
  </si>
  <si>
    <t>Estud 2</t>
  </si>
  <si>
    <t>Estud 3</t>
  </si>
  <si>
    <t>Estud 4</t>
  </si>
  <si>
    <t>Estud 5</t>
  </si>
  <si>
    <t>Estud 6</t>
  </si>
  <si>
    <t>Estud 7</t>
  </si>
  <si>
    <t>Estud 8</t>
  </si>
  <si>
    <t>Estud 9</t>
  </si>
  <si>
    <t>Estud 10</t>
  </si>
  <si>
    <t>Estud 11</t>
  </si>
  <si>
    <t>Estud 12</t>
  </si>
  <si>
    <t>Estud 13</t>
  </si>
  <si>
    <t>Estud 14</t>
  </si>
  <si>
    <t>Estud 15</t>
  </si>
  <si>
    <t>Estud 16</t>
  </si>
  <si>
    <t>Estud 17</t>
  </si>
  <si>
    <t>Estud 18</t>
  </si>
  <si>
    <t># INTENTOS</t>
  </si>
  <si>
    <t>Empresa1</t>
  </si>
  <si>
    <t>Empresa2</t>
  </si>
  <si>
    <t>Empresa3</t>
  </si>
  <si>
    <t>ANULADO</t>
  </si>
  <si>
    <t>LÍMITE DE INTENTOS</t>
  </si>
  <si>
    <t>Sin límite</t>
  </si>
  <si>
    <r>
      <t xml:space="preserve">Promedio de intentos de las personas de la </t>
    </r>
    <r>
      <rPr>
        <b/>
        <u/>
        <sz val="11"/>
        <color theme="1"/>
        <rFont val="Calibri"/>
        <family val="2"/>
        <scheme val="minor"/>
      </rPr>
      <t>Empresa1</t>
    </r>
    <r>
      <rPr>
        <sz val="11"/>
        <color theme="1"/>
        <rFont val="Calibri"/>
        <family val="2"/>
        <scheme val="minor"/>
      </rPr>
      <t xml:space="preserve"> a las que no se les anuló el exámen:</t>
    </r>
  </si>
  <si>
    <r>
      <t xml:space="preserve">Promedio de intentos de las personas de la </t>
    </r>
    <r>
      <rPr>
        <b/>
        <u/>
        <sz val="11"/>
        <color theme="1"/>
        <rFont val="Calibri"/>
        <family val="2"/>
        <scheme val="minor"/>
      </rPr>
      <t>Empresa2</t>
    </r>
    <r>
      <rPr>
        <sz val="11"/>
        <color theme="1"/>
        <rFont val="Calibri"/>
        <family val="2"/>
        <scheme val="minor"/>
      </rPr>
      <t>:</t>
    </r>
  </si>
  <si>
    <t>TIPO DE CERTIFICACIÓN</t>
  </si>
  <si>
    <t>PLATA</t>
  </si>
  <si>
    <t>No aplica</t>
  </si>
  <si>
    <t>ORO</t>
  </si>
  <si>
    <r>
      <t xml:space="preserve">Estudiantes de la </t>
    </r>
    <r>
      <rPr>
        <b/>
        <sz val="11"/>
        <color theme="1"/>
        <rFont val="Calibri"/>
        <family val="2"/>
        <scheme val="minor"/>
      </rPr>
      <t>Empresa3</t>
    </r>
    <r>
      <rPr>
        <sz val="11"/>
        <color theme="1"/>
        <rFont val="Calibri"/>
        <family val="2"/>
        <scheme val="minor"/>
      </rPr>
      <t xml:space="preserve"> que tienen certificación </t>
    </r>
    <r>
      <rPr>
        <b/>
        <sz val="11"/>
        <color theme="1"/>
        <rFont val="Calibri"/>
        <family val="2"/>
        <scheme val="minor"/>
      </rPr>
      <t>PLATA</t>
    </r>
    <r>
      <rPr>
        <sz val="11"/>
        <color theme="1"/>
        <rFont val="Calibri"/>
        <family val="2"/>
        <scheme val="minor"/>
      </rPr>
      <t>:</t>
    </r>
  </si>
  <si>
    <t>SUPERA LÍMITE DE INTENTOS</t>
  </si>
  <si>
    <t>PROM DE INTENTOS
(todos)</t>
  </si>
  <si>
    <t>PROM DE INTENTOS
(FALSO)</t>
  </si>
  <si>
    <r>
      <t xml:space="preserve">Promedio de intentos de las personas que </t>
    </r>
    <r>
      <rPr>
        <u/>
        <sz val="11"/>
        <color theme="1"/>
        <rFont val="Calibri"/>
        <family val="2"/>
        <scheme val="minor"/>
      </rPr>
      <t>no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superaron el "límite de intentos"</t>
    </r>
  </si>
  <si>
    <t>CANT DE INTENTOS</t>
  </si>
  <si>
    <t>CONTAR.SI.CONJUNTO</t>
  </si>
  <si>
    <t>SI.CONJUNTO</t>
  </si>
  <si>
    <t>Empresa4</t>
  </si>
  <si>
    <t>Empresa5</t>
  </si>
  <si>
    <t>Empresa6</t>
  </si>
  <si>
    <t>Empresa7</t>
  </si>
  <si>
    <t>Empresa8</t>
  </si>
  <si>
    <t>Empresa9</t>
  </si>
  <si>
    <t>Empresa10</t>
  </si>
  <si>
    <t>Empresa11</t>
  </si>
  <si>
    <t>Empresa12</t>
  </si>
  <si>
    <t>Empresa13</t>
  </si>
  <si>
    <t>Empresa14</t>
  </si>
  <si>
    <t>Empresa15</t>
  </si>
  <si>
    <t>Empresa16</t>
  </si>
  <si>
    <t>Empresa17</t>
  </si>
  <si>
    <t>Empresa18</t>
  </si>
  <si>
    <t>Empresa19</t>
  </si>
  <si>
    <t>Empresa20</t>
  </si>
  <si>
    <t>Empresa21</t>
  </si>
  <si>
    <t>Empresa22</t>
  </si>
  <si>
    <t>Empresa23</t>
  </si>
  <si>
    <t>Empresa24</t>
  </si>
  <si>
    <t>Empresa25</t>
  </si>
  <si>
    <t>Empresa26</t>
  </si>
  <si>
    <t>Empresa27</t>
  </si>
  <si>
    <t>Empresa28</t>
  </si>
  <si>
    <t>Empresa29</t>
  </si>
  <si>
    <t>Empresa30</t>
  </si>
  <si>
    <t>Empresa31</t>
  </si>
  <si>
    <t>Empresa32</t>
  </si>
  <si>
    <t>Empresa33</t>
  </si>
  <si>
    <t>Empresa34</t>
  </si>
  <si>
    <t>Empresa35</t>
  </si>
  <si>
    <t>Empresa36</t>
  </si>
  <si>
    <t>Empresa37</t>
  </si>
  <si>
    <t>Empresa38</t>
  </si>
  <si>
    <t>Empresa39</t>
  </si>
  <si>
    <t>Empresa40</t>
  </si>
  <si>
    <t>BUSCARV</t>
  </si>
  <si>
    <t>SUMAR.SI.CONJUNTO</t>
  </si>
  <si>
    <t>Etiquetas de fila</t>
  </si>
  <si>
    <t>Total general</t>
  </si>
  <si>
    <t>Suma de CANT DE INTENTOS</t>
  </si>
  <si>
    <t>FALSO</t>
  </si>
  <si>
    <t>MAX.SI.CONJUNTO</t>
  </si>
  <si>
    <t>MIN.SI.CONJUNTO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</si>
</sst>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3" borderId="0" xfId="0" applyFill="1" applyBorder="1"/>
    <xf numFmtId="0" fontId="3" fillId="0" borderId="0" xfId="0" applyFont="1" applyFill="1" applyBorder="1"/>
    <xf numFmtId="0" fontId="0" fillId="2" borderId="0" xfId="0" applyFill="1" applyBorder="1"/>
    <xf numFmtId="0" fontId="0" fillId="4" borderId="0" xfId="0" applyFill="1" applyBorder="1"/>
    <xf numFmtId="0" fontId="0" fillId="2" borderId="0" xfId="0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4" xfId="0" applyFill="1" applyBorder="1"/>
    <xf numFmtId="0" fontId="0" fillId="5" borderId="5" xfId="0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/>
    <xf numFmtId="0" fontId="6" fillId="0" borderId="10" xfId="0" applyFont="1" applyBorder="1" applyAlignment="1">
      <alignment horizontal="center"/>
    </xf>
    <xf numFmtId="0" fontId="3" fillId="0" borderId="11" xfId="0" applyFont="1" applyBorder="1"/>
    <xf numFmtId="0" fontId="0" fillId="4" borderId="9" xfId="0" applyFont="1" applyFill="1" applyBorder="1"/>
    <xf numFmtId="0" fontId="0" fillId="0" borderId="0" xfId="0" applyFill="1" applyBorder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8" fillId="6" borderId="13" xfId="0" applyFont="1" applyFill="1" applyBorder="1"/>
    <xf numFmtId="0" fontId="8" fillId="6" borderId="12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center"/>
    </xf>
    <xf numFmtId="0" fontId="0" fillId="3" borderId="13" xfId="0" applyFont="1" applyFill="1" applyBorder="1"/>
    <xf numFmtId="0" fontId="6" fillId="7" borderId="12" xfId="0" applyFont="1" applyFill="1" applyBorder="1" applyAlignment="1">
      <alignment horizontal="center"/>
    </xf>
    <xf numFmtId="0" fontId="3" fillId="7" borderId="14" xfId="0" applyFont="1" applyFill="1" applyBorder="1"/>
    <xf numFmtId="0" fontId="6" fillId="0" borderId="12" xfId="0" applyFont="1" applyBorder="1" applyAlignment="1">
      <alignment horizontal="center"/>
    </xf>
    <xf numFmtId="0" fontId="3" fillId="0" borderId="14" xfId="0" applyFont="1" applyBorder="1"/>
    <xf numFmtId="0" fontId="0" fillId="2" borderId="13" xfId="0" applyFont="1" applyFill="1" applyBorder="1"/>
    <xf numFmtId="0" fontId="0" fillId="4" borderId="13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9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676275</xdr:colOff>
      <xdr:row>5</xdr:row>
      <xdr:rowOff>19049</xdr:rowOff>
    </xdr:from>
    <xdr:to>
      <xdr:col>9</xdr:col>
      <xdr:colOff>1257300</xdr:colOff>
      <xdr:row>7</xdr:row>
      <xdr:rowOff>123824</xdr:rowOff>
    </xdr:to>
    <xdr:sp macro="" textlink="">
      <xdr:nvSpPr>
        <xdr:cNvPr id="7" name="Flecha: hacia arriba 6">
          <a:extLst>
            <a:ext uri="{FF2B5EF4-FFF2-40B4-BE49-F238E27FC236}">
              <a16:creationId xmlns:a16="http://schemas.microsoft.com/office/drawing/2014/main" id="{62933F25-16C1-4345-9DD1-4761BA8AB4E0}"/>
            </a:ext>
          </a:extLst>
        </xdr:cNvPr>
        <xdr:cNvSpPr/>
      </xdr:nvSpPr>
      <xdr:spPr>
        <a:xfrm>
          <a:off x="10763250" y="990599"/>
          <a:ext cx="581025" cy="4857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0</xdr:row>
      <xdr:rowOff>123825</xdr:rowOff>
    </xdr:from>
    <xdr:to>
      <xdr:col>11</xdr:col>
      <xdr:colOff>65847</xdr:colOff>
      <xdr:row>2</xdr:row>
      <xdr:rowOff>41000</xdr:rowOff>
    </xdr:to>
    <xdr:sp macro="" textlink="">
      <xdr:nvSpPr>
        <xdr:cNvPr id="61" name="Bocadillo: rectángulo 60">
          <a:extLst>
            <a:ext uri="{FF2B5EF4-FFF2-40B4-BE49-F238E27FC236}">
              <a16:creationId xmlns:a16="http://schemas.microsoft.com/office/drawing/2014/main" id="{C9FF1268-CD96-4352-9485-A9D473780A39}"/>
            </a:ext>
          </a:extLst>
        </xdr:cNvPr>
        <xdr:cNvSpPr/>
      </xdr:nvSpPr>
      <xdr:spPr>
        <a:xfrm>
          <a:off x="9458325" y="123825"/>
          <a:ext cx="1199322" cy="298175"/>
        </a:xfrm>
        <a:prstGeom prst="wedgeRectCallout">
          <a:avLst>
            <a:gd name="adj1" fmla="val -80956"/>
            <a:gd name="adj2" fmla="val 329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/>
            <a:t>mtz_EMPRESAS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9525</xdr:rowOff>
    </xdr:from>
    <xdr:to>
      <xdr:col>5</xdr:col>
      <xdr:colOff>590550</xdr:colOff>
      <xdr:row>7</xdr:row>
      <xdr:rowOff>171450</xdr:rowOff>
    </xdr:to>
    <xdr:sp macro="" textlink="">
      <xdr:nvSpPr>
        <xdr:cNvPr id="11" name="Flecha: hacia abajo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/>
      </xdr:nvSpPr>
      <xdr:spPr>
        <a:xfrm>
          <a:off x="4343400" y="1152525"/>
          <a:ext cx="295275" cy="3524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95250</xdr:rowOff>
    </xdr:from>
    <xdr:to>
      <xdr:col>15</xdr:col>
      <xdr:colOff>95250</xdr:colOff>
      <xdr:row>16</xdr:row>
      <xdr:rowOff>152399</xdr:rowOff>
    </xdr:to>
    <xdr:grpSp>
      <xdr:nvGrpSpPr>
        <xdr:cNvPr id="48" name="Grupo 47">
          <a:extLst>
            <a:ext uri="{FF2B5EF4-FFF2-40B4-BE49-F238E27FC236}">
              <a16:creationId xmlns:a16="http://schemas.microsoft.com/office/drawing/2014/main" id="{8B5FF71A-8FFD-4DA9-9437-C95A423DFB23}"/>
            </a:ext>
          </a:extLst>
        </xdr:cNvPr>
        <xdr:cNvGrpSpPr/>
      </xdr:nvGrpSpPr>
      <xdr:grpSpPr>
        <a:xfrm>
          <a:off x="5524500" y="1238250"/>
          <a:ext cx="7467600" cy="1962149"/>
          <a:chOff x="5524500" y="1238250"/>
          <a:chExt cx="7467600" cy="1962149"/>
        </a:xfrm>
      </xdr:grpSpPr>
      <xdr:sp macro="" textlink="">
        <xdr:nvSpPr>
          <xdr:cNvPr id="3" name="Diagrama de flujo: decisión 2">
            <a:extLst>
              <a:ext uri="{FF2B5EF4-FFF2-40B4-BE49-F238E27FC236}">
                <a16:creationId xmlns:a16="http://schemas.microsoft.com/office/drawing/2014/main" id="{00000000-0008-0000-1400-000003000000}"/>
              </a:ext>
            </a:extLst>
          </xdr:cNvPr>
          <xdr:cNvSpPr/>
        </xdr:nvSpPr>
        <xdr:spPr>
          <a:xfrm>
            <a:off x="5524500" y="1247775"/>
            <a:ext cx="2628900" cy="1323975"/>
          </a:xfrm>
          <a:prstGeom prst="flowChartDecisi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CO" sz="1100"/>
              <a:t>ANULADO = FALSO</a:t>
            </a:r>
          </a:p>
        </xdr:txBody>
      </xdr:sp>
      <xdr:sp macro="" textlink="">
        <xdr:nvSpPr>
          <xdr:cNvPr id="4" name="Diagrama de flujo: proceso 3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/>
        </xdr:nvSpPr>
        <xdr:spPr>
          <a:xfrm>
            <a:off x="12144375" y="1752599"/>
            <a:ext cx="847725" cy="295275"/>
          </a:xfrm>
          <a:prstGeom prst="flowChartProces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CO" sz="1100"/>
              <a:t>ORO</a:t>
            </a:r>
          </a:p>
        </xdr:txBody>
      </xdr:sp>
      <xdr:sp macro="" textlink="">
        <xdr:nvSpPr>
          <xdr:cNvPr id="5" name="Diagrama de flujo: proceso 4">
            <a:extLst>
              <a:ext uri="{FF2B5EF4-FFF2-40B4-BE49-F238E27FC236}">
                <a16:creationId xmlns:a16="http://schemas.microsoft.com/office/drawing/2014/main" id="{00000000-0008-0000-1400-000005000000}"/>
              </a:ext>
            </a:extLst>
          </xdr:cNvPr>
          <xdr:cNvSpPr/>
        </xdr:nvSpPr>
        <xdr:spPr>
          <a:xfrm>
            <a:off x="9658350" y="2886074"/>
            <a:ext cx="847725" cy="295275"/>
          </a:xfrm>
          <a:prstGeom prst="flowChartProces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CO" sz="1100"/>
              <a:t>PLATA</a:t>
            </a: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1400-000007000000}"/>
              </a:ext>
            </a:extLst>
          </xdr:cNvPr>
          <xdr:cNvCxnSpPr>
            <a:stCxn id="3" idx="2"/>
            <a:endCxn id="35" idx="0"/>
          </xdr:cNvCxnSpPr>
        </xdr:nvCxnSpPr>
        <xdr:spPr>
          <a:xfrm flipH="1">
            <a:off x="6834188" y="2571750"/>
            <a:ext cx="4762" cy="33337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1400-000009000000}"/>
              </a:ext>
            </a:extLst>
          </xdr:cNvPr>
          <xdr:cNvCxnSpPr>
            <a:stCxn id="3" idx="3"/>
            <a:endCxn id="13" idx="1"/>
          </xdr:cNvCxnSpPr>
        </xdr:nvCxnSpPr>
        <xdr:spPr>
          <a:xfrm flipV="1">
            <a:off x="8153400" y="1900238"/>
            <a:ext cx="723901" cy="9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Diagrama de flujo: decisión 12">
            <a:extLst>
              <a:ext uri="{FF2B5EF4-FFF2-40B4-BE49-F238E27FC236}">
                <a16:creationId xmlns:a16="http://schemas.microsoft.com/office/drawing/2014/main" id="{00000000-0008-0000-1400-00000D000000}"/>
              </a:ext>
            </a:extLst>
          </xdr:cNvPr>
          <xdr:cNvSpPr/>
        </xdr:nvSpPr>
        <xdr:spPr>
          <a:xfrm>
            <a:off x="8877301" y="1238250"/>
            <a:ext cx="2409824" cy="1323975"/>
          </a:xfrm>
          <a:prstGeom prst="flowChartDecisi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CO" sz="1100"/>
              <a:t>EMPRESA = Empresa2</a:t>
            </a:r>
          </a:p>
        </xdr:txBody>
      </xdr:sp>
      <xdr:cxnSp macro="">
        <xdr:nvCxnSpPr>
          <xdr:cNvPr id="28" name="Conector recto 27">
            <a:extLst>
              <a:ext uri="{FF2B5EF4-FFF2-40B4-BE49-F238E27FC236}">
                <a16:creationId xmlns:a16="http://schemas.microsoft.com/office/drawing/2014/main" id="{00000000-0008-0000-1400-00001C000000}"/>
              </a:ext>
            </a:extLst>
          </xdr:cNvPr>
          <xdr:cNvCxnSpPr>
            <a:stCxn id="13" idx="3"/>
            <a:endCxn id="4" idx="1"/>
          </xdr:cNvCxnSpPr>
        </xdr:nvCxnSpPr>
        <xdr:spPr>
          <a:xfrm flipV="1">
            <a:off x="11287125" y="1900237"/>
            <a:ext cx="857250" cy="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Conector recto 31">
            <a:extLst>
              <a:ext uri="{FF2B5EF4-FFF2-40B4-BE49-F238E27FC236}">
                <a16:creationId xmlns:a16="http://schemas.microsoft.com/office/drawing/2014/main" id="{00000000-0008-0000-1400-000020000000}"/>
              </a:ext>
            </a:extLst>
          </xdr:cNvPr>
          <xdr:cNvCxnSpPr>
            <a:stCxn id="13" idx="2"/>
            <a:endCxn id="5" idx="0"/>
          </xdr:cNvCxnSpPr>
        </xdr:nvCxnSpPr>
        <xdr:spPr>
          <a:xfrm>
            <a:off x="10082213" y="2562225"/>
            <a:ext cx="0" cy="3238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Diagrama de flujo: proceso 34">
            <a:extLst>
              <a:ext uri="{FF2B5EF4-FFF2-40B4-BE49-F238E27FC236}">
                <a16:creationId xmlns:a16="http://schemas.microsoft.com/office/drawing/2014/main" id="{00000000-0008-0000-1400-000023000000}"/>
              </a:ext>
            </a:extLst>
          </xdr:cNvPr>
          <xdr:cNvSpPr/>
        </xdr:nvSpPr>
        <xdr:spPr>
          <a:xfrm>
            <a:off x="6410325" y="2905124"/>
            <a:ext cx="847725" cy="295275"/>
          </a:xfrm>
          <a:prstGeom prst="flowChartProces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CO" sz="1100"/>
              <a:t>PLATA</a:t>
            </a:r>
          </a:p>
        </xdr:txBody>
      </xdr:sp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15E26E32-BBE9-4E38-BC79-2569AE29683D}"/>
              </a:ext>
            </a:extLst>
          </xdr:cNvPr>
          <xdr:cNvSpPr/>
        </xdr:nvSpPr>
        <xdr:spPr>
          <a:xfrm>
            <a:off x="8020050" y="1524000"/>
            <a:ext cx="933450" cy="28575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>
                <a:solidFill>
                  <a:sysClr val="windowText" lastClr="000000"/>
                </a:solidFill>
              </a:rPr>
              <a:t>VERDADERO</a:t>
            </a:r>
          </a:p>
        </xdr:txBody>
      </xdr:sp>
      <xdr:sp macro="" textlink="">
        <xdr:nvSpPr>
          <xdr:cNvPr id="30" name="Rectángulo 29">
            <a:extLst>
              <a:ext uri="{FF2B5EF4-FFF2-40B4-BE49-F238E27FC236}">
                <a16:creationId xmlns:a16="http://schemas.microsoft.com/office/drawing/2014/main" id="{E30CA105-4F26-4116-B315-11B9ACAAE429}"/>
              </a:ext>
            </a:extLst>
          </xdr:cNvPr>
          <xdr:cNvSpPr/>
        </xdr:nvSpPr>
        <xdr:spPr>
          <a:xfrm>
            <a:off x="11153775" y="1514475"/>
            <a:ext cx="933450" cy="28575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>
                <a:solidFill>
                  <a:sysClr val="windowText" lastClr="000000"/>
                </a:solidFill>
              </a:rPr>
              <a:t>VERDADERO</a:t>
            </a:r>
          </a:p>
        </xdr:txBody>
      </xdr:sp>
      <xdr:sp macro="" textlink="">
        <xdr:nvSpPr>
          <xdr:cNvPr id="41" name="Rectángulo 40">
            <a:extLst>
              <a:ext uri="{FF2B5EF4-FFF2-40B4-BE49-F238E27FC236}">
                <a16:creationId xmlns:a16="http://schemas.microsoft.com/office/drawing/2014/main" id="{D413849D-4EEC-4A38-AFED-C2DDDF83C56D}"/>
              </a:ext>
            </a:extLst>
          </xdr:cNvPr>
          <xdr:cNvSpPr/>
        </xdr:nvSpPr>
        <xdr:spPr>
          <a:xfrm>
            <a:off x="6924675" y="2562225"/>
            <a:ext cx="762000" cy="28575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>
                <a:solidFill>
                  <a:sysClr val="windowText" lastClr="000000"/>
                </a:solidFill>
              </a:rPr>
              <a:t>FALSO</a:t>
            </a:r>
          </a:p>
        </xdr:txBody>
      </xdr:sp>
      <xdr:sp macro="" textlink="">
        <xdr:nvSpPr>
          <xdr:cNvPr id="43" name="Rectángulo 42">
            <a:extLst>
              <a:ext uri="{FF2B5EF4-FFF2-40B4-BE49-F238E27FC236}">
                <a16:creationId xmlns:a16="http://schemas.microsoft.com/office/drawing/2014/main" id="{E302037D-78D7-4D55-BB3E-9BEA34A76756}"/>
              </a:ext>
            </a:extLst>
          </xdr:cNvPr>
          <xdr:cNvSpPr/>
        </xdr:nvSpPr>
        <xdr:spPr>
          <a:xfrm>
            <a:off x="10182225" y="2562225"/>
            <a:ext cx="762000" cy="28575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>
                <a:solidFill>
                  <a:sysClr val="windowText" lastClr="000000"/>
                </a:solidFill>
              </a:rPr>
              <a:t>FALSO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6</xdr:row>
      <xdr:rowOff>47625</xdr:rowOff>
    </xdr:from>
    <xdr:to>
      <xdr:col>18</xdr:col>
      <xdr:colOff>713667</xdr:colOff>
      <xdr:row>23</xdr:row>
      <xdr:rowOff>28173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0300" y="1190625"/>
          <a:ext cx="5666667" cy="3219048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14</xdr:row>
      <xdr:rowOff>133149</xdr:rowOff>
    </xdr:from>
    <xdr:to>
      <xdr:col>11</xdr:col>
      <xdr:colOff>381000</xdr:colOff>
      <xdr:row>17</xdr:row>
      <xdr:rowOff>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CxnSpPr>
          <a:stCxn id="3" idx="1"/>
        </xdr:cNvCxnSpPr>
      </xdr:nvCxnSpPr>
      <xdr:spPr>
        <a:xfrm flipH="1">
          <a:off x="9639300" y="2800149"/>
          <a:ext cx="381000" cy="4383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542925</xdr:colOff>
      <xdr:row>4</xdr:row>
      <xdr:rowOff>142875</xdr:rowOff>
    </xdr:from>
    <xdr:to>
      <xdr:col>10</xdr:col>
      <xdr:colOff>695325</xdr:colOff>
      <xdr:row>11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30990" b="61885"/>
        <a:stretch/>
      </xdr:blipFill>
      <xdr:spPr>
        <a:xfrm>
          <a:off x="5086350" y="904875"/>
          <a:ext cx="4410075" cy="11906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223.500503124997" createdVersion="6" refreshedVersion="6" minRefreshableVersion="3" recordCount="18" xr:uid="{4A71B31C-C47D-47E7-B81E-F855A08F37DD}">
  <cacheSource type="worksheet">
    <worksheetSource ref="A1:C19" sheet="Hoja1"/>
  </cacheSource>
  <cacheFields count="3">
    <cacheField name="EMPRESA" numFmtId="0">
      <sharedItems count="3">
        <s v="Empresa1"/>
        <s v="Empresa2"/>
        <s v="Empresa3"/>
      </sharedItems>
    </cacheField>
    <cacheField name="CANT DE INTENTOS" numFmtId="0">
      <sharedItems containsSemiMixedTypes="0" containsString="0" containsNumber="1" containsInteger="1" minValue="1" maxValue="5"/>
    </cacheField>
    <cacheField name="SUPERA LÍMITE DE INTENTOS" numFmtId="0">
      <sharedItems count="2">
        <b v="0"/>
        <b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n v="1"/>
    <x v="0"/>
  </r>
  <r>
    <x v="0"/>
    <n v="2"/>
    <x v="0"/>
  </r>
  <r>
    <x v="0"/>
    <n v="4"/>
    <x v="1"/>
  </r>
  <r>
    <x v="0"/>
    <n v="2"/>
    <x v="0"/>
  </r>
  <r>
    <x v="0"/>
    <n v="1"/>
    <x v="0"/>
  </r>
  <r>
    <x v="0"/>
    <n v="2"/>
    <x v="0"/>
  </r>
  <r>
    <x v="1"/>
    <n v="1"/>
    <x v="0"/>
  </r>
  <r>
    <x v="1"/>
    <n v="2"/>
    <x v="1"/>
  </r>
  <r>
    <x v="1"/>
    <n v="1"/>
    <x v="0"/>
  </r>
  <r>
    <x v="1"/>
    <n v="4"/>
    <x v="1"/>
  </r>
  <r>
    <x v="1"/>
    <n v="1"/>
    <x v="0"/>
  </r>
  <r>
    <x v="1"/>
    <n v="2"/>
    <x v="1"/>
  </r>
  <r>
    <x v="2"/>
    <n v="1"/>
    <x v="0"/>
  </r>
  <r>
    <x v="2"/>
    <n v="2"/>
    <x v="0"/>
  </r>
  <r>
    <x v="2"/>
    <n v="3"/>
    <x v="0"/>
  </r>
  <r>
    <x v="2"/>
    <n v="5"/>
    <x v="0"/>
  </r>
  <r>
    <x v="2"/>
    <n v="2"/>
    <x v="0"/>
  </r>
  <r>
    <x v="2"/>
    <n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DEE3D0-5489-4293-9722-E10B51387510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7" firstHeaderRow="1" firstDataRow="1" firstDataCol="1" rowPageCount="1" colPageCount="1"/>
  <pivotFields count="3">
    <pivotField axis="axisRow" showAll="0">
      <items count="4">
        <item x="0"/>
        <item x="1"/>
        <item x="2"/>
        <item t="default"/>
      </items>
    </pivotField>
    <pivotField dataField="1" showAll="0"/>
    <pivotField axis="axisPage" multipleItemSelectionAllowed="1" showAll="0">
      <items count="3">
        <item x="0"/>
        <item h="1" x="1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2" hier="-1"/>
  </pageFields>
  <dataFields count="1">
    <dataField name="Suma de CANT DE INTENTOS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4A84D8-9F8C-450B-88AB-523C45F857CA}" name="Tabla33" displayName="Tabla33" ref="A1:C19" totalsRowShown="0">
  <autoFilter ref="A1:C19" xr:uid="{29081A0F-01B7-4719-AEF1-257B8A092B2A}"/>
  <tableColumns count="3">
    <tableColumn id="1" xr3:uid="{CC714902-E602-4280-A28B-D74BC895DC5B}" name="EMPRESA" dataDxfId="5"/>
    <tableColumn id="2" xr3:uid="{0977B991-F078-4A56-9594-E307C80FD3DC}" name="CANT DE INTENTOS" dataDxfId="4"/>
    <tableColumn id="3" xr3:uid="{BEA0707E-05E5-445B-8E2D-D361C118B722}" name="SUPERA LÍMITE DE INTENTOS" dataDxfId="3">
      <calculatedColumnFormula>OR(AND(A2=$H$2,B2&gt;$I$2),AND(A2=$H$3,B2&gt;$I$3),AND(A2=$H$4,B2&gt;$I$4))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135D124-EB1C-45B1-98E9-07E79231A99F}" name="Tabla4" displayName="Tabla4" ref="H1:I41" totalsRowShown="0" headerRowDxfId="2">
  <autoFilter ref="H1:I41" xr:uid="{6317C9D7-5E05-4ACC-99D2-AE2E38A8B2F8}"/>
  <tableColumns count="2">
    <tableColumn id="1" xr3:uid="{3E3521D7-5012-4919-AED0-A6B731F0FCA7}" name="EMPRESA" dataDxfId="1"/>
    <tableColumn id="2" xr3:uid="{2AA671CD-781F-4690-B487-59F10B50D3BF}" name="LÍMITE DE INTENTOS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524E3-515B-4EDD-8953-219494882C87}">
  <dimension ref="A1:K24"/>
  <sheetViews>
    <sheetView tabSelected="1" zoomScaleNormal="100" workbookViewId="0"/>
  </sheetViews>
  <sheetFormatPr baseColWidth="10" defaultRowHeight="15" x14ac:dyDescent="0.25"/>
  <cols>
    <col min="1" max="1" width="11.85546875" customWidth="1"/>
    <col min="2" max="2" width="20" customWidth="1"/>
    <col min="3" max="3" width="28.42578125" customWidth="1"/>
    <col min="4" max="4" width="4.7109375" customWidth="1"/>
    <col min="5" max="5" width="13" bestFit="1" customWidth="1"/>
    <col min="6" max="6" width="9.28515625" bestFit="1" customWidth="1"/>
    <col min="8" max="8" width="26.42578125" bestFit="1" customWidth="1"/>
    <col min="9" max="9" width="26.140625" bestFit="1" customWidth="1"/>
    <col min="10" max="10" width="27.85546875" customWidth="1"/>
  </cols>
  <sheetData>
    <row r="1" spans="1:11" x14ac:dyDescent="0.25">
      <c r="A1" s="48" t="s">
        <v>1</v>
      </c>
      <c r="B1" s="49" t="s">
        <v>38</v>
      </c>
      <c r="C1" s="50" t="s">
        <v>34</v>
      </c>
      <c r="E1" s="58" t="s">
        <v>40</v>
      </c>
      <c r="F1" s="58" t="s">
        <v>78</v>
      </c>
      <c r="G1" s="60" t="s">
        <v>1</v>
      </c>
      <c r="H1" s="60" t="s">
        <v>25</v>
      </c>
      <c r="I1" s="62" t="s">
        <v>35</v>
      </c>
      <c r="J1" s="62" t="s">
        <v>36</v>
      </c>
    </row>
    <row r="2" spans="1:11" ht="15.75" thickBot="1" x14ac:dyDescent="0.3">
      <c r="A2" s="51" t="s">
        <v>21</v>
      </c>
      <c r="B2" s="52">
        <v>1</v>
      </c>
      <c r="C2" s="53" t="b">
        <f t="shared" ref="C2:C19" si="0">OR(AND(A2=$G$3,B2&gt;$H$3),AND(A2=$G$4,B2&gt;$H$4),AND(A2=$G$5,B2&gt;$H$5))</f>
        <v>0</v>
      </c>
      <c r="D2" s="27"/>
      <c r="E2" s="59">
        <f>_xlfn.IFS(A2=$G$3,$H$3,A2=$G$4,$H$4,A2=$G$5,$H$5)</f>
        <v>2</v>
      </c>
      <c r="F2" s="59">
        <f>VLOOKUP(A2,mtz_EMPRESAS,2,0)</f>
        <v>2</v>
      </c>
      <c r="G2" s="61"/>
      <c r="H2" s="61"/>
      <c r="I2" s="63"/>
      <c r="J2" s="63"/>
    </row>
    <row r="3" spans="1:11" x14ac:dyDescent="0.25">
      <c r="A3" s="51" t="s">
        <v>21</v>
      </c>
      <c r="B3" s="54">
        <v>2</v>
      </c>
      <c r="C3" s="55" t="b">
        <f t="shared" si="0"/>
        <v>0</v>
      </c>
      <c r="D3" s="27"/>
      <c r="E3" s="59">
        <f t="shared" ref="E3:E19" si="1">_xlfn.IFS(A3=$G$3,$H$3,A3=$G$4,$H$4,A3=$G$5,$H$5)</f>
        <v>2</v>
      </c>
      <c r="F3" s="59"/>
      <c r="G3" s="18" t="s">
        <v>21</v>
      </c>
      <c r="H3" s="19">
        <v>2</v>
      </c>
      <c r="I3" s="19">
        <f>AVERAGE(B2:B7)</f>
        <v>2</v>
      </c>
      <c r="J3" s="20"/>
    </row>
    <row r="4" spans="1:11" x14ac:dyDescent="0.25">
      <c r="A4" s="51" t="s">
        <v>21</v>
      </c>
      <c r="B4" s="52">
        <v>4</v>
      </c>
      <c r="C4" s="53" t="b">
        <f t="shared" si="0"/>
        <v>1</v>
      </c>
      <c r="D4" s="27"/>
      <c r="E4" s="59">
        <f t="shared" si="1"/>
        <v>2</v>
      </c>
      <c r="F4" s="59"/>
      <c r="G4" s="21" t="s">
        <v>22</v>
      </c>
      <c r="H4" s="15">
        <v>1</v>
      </c>
      <c r="I4" s="15">
        <f>AVERAGE(B8:B13)</f>
        <v>1.8333333333333333</v>
      </c>
      <c r="J4" s="22"/>
    </row>
    <row r="5" spans="1:11" ht="15.75" thickBot="1" x14ac:dyDescent="0.3">
      <c r="A5" s="51" t="s">
        <v>21</v>
      </c>
      <c r="B5" s="54">
        <v>2</v>
      </c>
      <c r="C5" s="55" t="b">
        <f t="shared" si="0"/>
        <v>0</v>
      </c>
      <c r="D5" s="27"/>
      <c r="E5" s="59">
        <f t="shared" si="1"/>
        <v>2</v>
      </c>
      <c r="F5" s="59"/>
      <c r="G5" s="23" t="s">
        <v>23</v>
      </c>
      <c r="H5" s="24">
        <v>1000</v>
      </c>
      <c r="I5" s="24">
        <f>AVERAGE(B14:B19)</f>
        <v>2.8333333333333335</v>
      </c>
      <c r="J5" s="25"/>
    </row>
    <row r="6" spans="1:11" x14ac:dyDescent="0.25">
      <c r="A6" s="51" t="s">
        <v>21</v>
      </c>
      <c r="B6" s="52">
        <v>1</v>
      </c>
      <c r="C6" s="53" t="b">
        <f t="shared" si="0"/>
        <v>0</v>
      </c>
      <c r="D6" s="27"/>
      <c r="E6" s="59">
        <f t="shared" si="1"/>
        <v>2</v>
      </c>
      <c r="F6" s="59"/>
    </row>
    <row r="7" spans="1:11" ht="15" customHeight="1" x14ac:dyDescent="0.25">
      <c r="A7" s="51" t="s">
        <v>21</v>
      </c>
      <c r="B7" s="54">
        <v>2</v>
      </c>
      <c r="C7" s="55" t="b">
        <f t="shared" si="0"/>
        <v>0</v>
      </c>
      <c r="D7" s="27"/>
      <c r="E7" s="59">
        <f t="shared" si="1"/>
        <v>2</v>
      </c>
      <c r="F7" s="59"/>
      <c r="J7" s="64" t="s">
        <v>37</v>
      </c>
    </row>
    <row r="8" spans="1:11" x14ac:dyDescent="0.25">
      <c r="A8" s="56" t="s">
        <v>22</v>
      </c>
      <c r="B8" s="52">
        <v>1</v>
      </c>
      <c r="C8" s="53" t="b">
        <f t="shared" si="0"/>
        <v>0</v>
      </c>
      <c r="D8" s="27"/>
      <c r="E8" s="59">
        <f t="shared" si="1"/>
        <v>1</v>
      </c>
      <c r="F8" s="59"/>
      <c r="J8" s="64"/>
    </row>
    <row r="9" spans="1:11" x14ac:dyDescent="0.25">
      <c r="A9" s="56" t="s">
        <v>22</v>
      </c>
      <c r="B9" s="54">
        <v>2</v>
      </c>
      <c r="C9" s="55" t="b">
        <f t="shared" si="0"/>
        <v>1</v>
      </c>
      <c r="D9" s="27"/>
      <c r="E9" s="59">
        <f t="shared" si="1"/>
        <v>1</v>
      </c>
      <c r="F9" s="59"/>
      <c r="J9" s="64"/>
    </row>
    <row r="10" spans="1:11" x14ac:dyDescent="0.25">
      <c r="A10" s="56" t="s">
        <v>22</v>
      </c>
      <c r="B10" s="52">
        <v>1</v>
      </c>
      <c r="C10" s="53" t="b">
        <f t="shared" si="0"/>
        <v>0</v>
      </c>
      <c r="D10" s="27"/>
      <c r="E10" s="59">
        <f t="shared" si="1"/>
        <v>1</v>
      </c>
      <c r="F10" s="59"/>
      <c r="J10" s="64"/>
    </row>
    <row r="11" spans="1:11" x14ac:dyDescent="0.25">
      <c r="A11" s="56" t="s">
        <v>22</v>
      </c>
      <c r="B11" s="54">
        <v>4</v>
      </c>
      <c r="C11" s="55" t="b">
        <f t="shared" si="0"/>
        <v>1</v>
      </c>
      <c r="D11" s="27"/>
      <c r="E11" s="59">
        <f t="shared" si="1"/>
        <v>1</v>
      </c>
      <c r="F11" s="59"/>
      <c r="H11">
        <f>AVERAGE(B2,B3,B5,B6,B7)</f>
        <v>1.6</v>
      </c>
      <c r="J11" s="64"/>
    </row>
    <row r="12" spans="1:11" x14ac:dyDescent="0.25">
      <c r="A12" s="56" t="s">
        <v>22</v>
      </c>
      <c r="B12" s="52">
        <v>1</v>
      </c>
      <c r="C12" s="53" t="b">
        <f t="shared" si="0"/>
        <v>0</v>
      </c>
      <c r="D12" s="27"/>
      <c r="E12" s="59">
        <f t="shared" si="1"/>
        <v>1</v>
      </c>
      <c r="F12" s="59"/>
      <c r="H12">
        <f>AVERAGE(B8,B10,B12)</f>
        <v>1</v>
      </c>
      <c r="J12" s="64"/>
    </row>
    <row r="13" spans="1:11" x14ac:dyDescent="0.25">
      <c r="A13" s="56" t="s">
        <v>22</v>
      </c>
      <c r="B13" s="54">
        <v>2</v>
      </c>
      <c r="C13" s="55" t="b">
        <f t="shared" si="0"/>
        <v>1</v>
      </c>
      <c r="D13" s="27"/>
      <c r="E13" s="59">
        <f t="shared" si="1"/>
        <v>1</v>
      </c>
      <c r="F13" s="59"/>
      <c r="H13">
        <f>AVERAGE(B14:B19)</f>
        <v>2.8333333333333335</v>
      </c>
      <c r="J13" s="64"/>
    </row>
    <row r="14" spans="1:11" x14ac:dyDescent="0.25">
      <c r="A14" s="57" t="s">
        <v>23</v>
      </c>
      <c r="B14" s="52">
        <v>1</v>
      </c>
      <c r="C14" s="53" t="b">
        <f t="shared" si="0"/>
        <v>0</v>
      </c>
      <c r="D14" s="27"/>
      <c r="E14" s="59">
        <f t="shared" si="1"/>
        <v>1000</v>
      </c>
      <c r="F14" s="59"/>
    </row>
    <row r="15" spans="1:11" x14ac:dyDescent="0.25">
      <c r="A15" s="57" t="s">
        <v>23</v>
      </c>
      <c r="B15" s="54">
        <v>2</v>
      </c>
      <c r="C15" s="55" t="b">
        <f t="shared" si="0"/>
        <v>0</v>
      </c>
      <c r="D15" s="27"/>
      <c r="E15" s="59">
        <f t="shared" si="1"/>
        <v>1000</v>
      </c>
      <c r="F15" s="59"/>
      <c r="I15" t="s">
        <v>39</v>
      </c>
      <c r="J15" t="s">
        <v>79</v>
      </c>
    </row>
    <row r="16" spans="1:11" x14ac:dyDescent="0.25">
      <c r="A16" s="57" t="s">
        <v>23</v>
      </c>
      <c r="B16" s="52">
        <v>3</v>
      </c>
      <c r="C16" s="53" t="b">
        <f t="shared" si="0"/>
        <v>0</v>
      </c>
      <c r="D16" s="27"/>
      <c r="E16" s="59">
        <f t="shared" si="1"/>
        <v>1000</v>
      </c>
      <c r="F16" s="59"/>
      <c r="G16" s="34"/>
      <c r="I16" s="30"/>
      <c r="J16" s="30"/>
      <c r="K16" s="59">
        <f>B2+B3+B5+B6+B7</f>
        <v>8</v>
      </c>
    </row>
    <row r="17" spans="1:11" x14ac:dyDescent="0.25">
      <c r="A17" s="57" t="s">
        <v>23</v>
      </c>
      <c r="B17" s="54">
        <v>5</v>
      </c>
      <c r="C17" s="55" t="b">
        <f t="shared" si="0"/>
        <v>0</v>
      </c>
      <c r="D17" s="27"/>
      <c r="E17" s="59">
        <f t="shared" si="1"/>
        <v>1000</v>
      </c>
      <c r="F17" s="59"/>
      <c r="I17" s="31"/>
      <c r="J17" s="31"/>
      <c r="K17" s="59">
        <f>B8+B10+B12</f>
        <v>3</v>
      </c>
    </row>
    <row r="18" spans="1:11" x14ac:dyDescent="0.25">
      <c r="A18" s="57" t="s">
        <v>23</v>
      </c>
      <c r="B18" s="52">
        <v>2</v>
      </c>
      <c r="C18" s="53" t="b">
        <f t="shared" si="0"/>
        <v>0</v>
      </c>
      <c r="D18" s="27"/>
      <c r="E18" s="59">
        <f t="shared" si="1"/>
        <v>1000</v>
      </c>
      <c r="F18" s="59"/>
      <c r="I18" s="32"/>
      <c r="J18" s="32"/>
      <c r="K18" s="59">
        <f>SUM(B14:B19)</f>
        <v>17</v>
      </c>
    </row>
    <row r="19" spans="1:11" x14ac:dyDescent="0.25">
      <c r="A19" s="37" t="s">
        <v>23</v>
      </c>
      <c r="B19" s="35">
        <v>4</v>
      </c>
      <c r="C19" s="36" t="b">
        <f t="shared" si="0"/>
        <v>0</v>
      </c>
      <c r="D19" s="27"/>
      <c r="E19" s="59">
        <f t="shared" si="1"/>
        <v>1000</v>
      </c>
      <c r="F19" s="59"/>
    </row>
    <row r="21" spans="1:11" x14ac:dyDescent="0.25">
      <c r="I21" t="s">
        <v>84</v>
      </c>
      <c r="J21" t="s">
        <v>85</v>
      </c>
    </row>
    <row r="22" spans="1:11" x14ac:dyDescent="0.25">
      <c r="I22" s="30"/>
      <c r="J22" s="30"/>
    </row>
    <row r="23" spans="1:11" x14ac:dyDescent="0.25">
      <c r="I23" s="31"/>
      <c r="J23" s="31"/>
    </row>
    <row r="24" spans="1:11" x14ac:dyDescent="0.25">
      <c r="I24" s="32"/>
      <c r="J24" s="32"/>
    </row>
  </sheetData>
  <mergeCells count="5">
    <mergeCell ref="G1:G2"/>
    <mergeCell ref="H1:H2"/>
    <mergeCell ref="I1:I2"/>
    <mergeCell ref="J1:J2"/>
    <mergeCell ref="J7:J13"/>
  </mergeCells>
  <conditionalFormatting sqref="B2:C7">
    <cfRule type="expression" dxfId="8" priority="3">
      <formula>$C2=FALSE</formula>
    </cfRule>
  </conditionalFormatting>
  <conditionalFormatting sqref="B8:C13">
    <cfRule type="expression" dxfId="7" priority="2">
      <formula>$C8=FALSE</formula>
    </cfRule>
  </conditionalFormatting>
  <conditionalFormatting sqref="B14:C19">
    <cfRule type="expression" dxfId="6" priority="1">
      <formula>$C14=FALSE</formula>
    </cfRule>
  </conditionalFormatting>
  <pageMargins left="0.7" right="0.7" top="0.75" bottom="0.75" header="0.3" footer="0.3"/>
  <pageSetup paperSize="9" orientation="portrait" r:id="rId1"/>
  <ignoredErrors>
    <ignoredError sqref="H13 K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3306C-0486-4D70-8068-7952AF2E7249}">
  <dimension ref="A1:I41"/>
  <sheetViews>
    <sheetView zoomScaleNormal="100" workbookViewId="0">
      <selection activeCell="H2" sqref="H2:I41"/>
    </sheetView>
  </sheetViews>
  <sheetFormatPr baseColWidth="10" defaultRowHeight="15" x14ac:dyDescent="0.25"/>
  <cols>
    <col min="1" max="1" width="11.85546875" customWidth="1"/>
    <col min="2" max="2" width="20" customWidth="1"/>
    <col min="3" max="3" width="28.42578125" customWidth="1"/>
    <col min="4" max="4" width="9.140625" customWidth="1"/>
    <col min="5" max="5" width="13" bestFit="1" customWidth="1"/>
    <col min="6" max="6" width="12.7109375" customWidth="1"/>
    <col min="7" max="7" width="4.140625" style="4" customWidth="1"/>
    <col min="8" max="8" width="15.85546875" customWidth="1"/>
    <col min="9" max="9" width="20.85546875" customWidth="1"/>
  </cols>
  <sheetData>
    <row r="1" spans="1:9" ht="15" customHeight="1" x14ac:dyDescent="0.25">
      <c r="A1" s="16" t="s">
        <v>1</v>
      </c>
      <c r="B1" s="17" t="s">
        <v>38</v>
      </c>
      <c r="C1" s="17" t="s">
        <v>34</v>
      </c>
      <c r="E1" t="s">
        <v>40</v>
      </c>
      <c r="F1" t="s">
        <v>78</v>
      </c>
      <c r="H1" s="33" t="s">
        <v>1</v>
      </c>
      <c r="I1" s="33" t="s">
        <v>25</v>
      </c>
    </row>
    <row r="2" spans="1:9" x14ac:dyDescent="0.25">
      <c r="A2" s="11" t="s">
        <v>21</v>
      </c>
      <c r="B2" s="26">
        <v>1</v>
      </c>
      <c r="C2" s="12" t="b">
        <f t="shared" ref="C2:C19" si="0">OR(AND(A2=$H$2,B2&gt;$I$2),AND(A2=$H$3,B2&gt;$I$3),AND(A2=$H$4,B2&gt;$I$4))</f>
        <v>0</v>
      </c>
      <c r="D2" s="27"/>
      <c r="E2" s="42">
        <f>_xlfn.IFS(A2=$H$2,$I$2,A2=$H$3,$I$3,A2=$H$4,$I$4,A2=$H$5,$I$5,A2=$H$6,$I$6,A2=$H$7,$I$7,A2=$H$8,$I$8,A2=$H$9,$I$9,A2=$H$10,$I$10,A2=$H$11,$I$11,A2=$H$12,$I$12,A2=$H$13,$I$13,A2=$H$14,$I$14,A2=$H$15,$I$15,A2=$H$16,$I$16,A2=$H$17,$I$17,A2=$H$18,$I$18,A2=$H$19,$I$19,A2=$H$20,$I$20,A2=$H$21,$I$21,A2=$H$22,$I$22,A2=$H$23,$I$23,A2=$H$24,$I$24,A2=$H$25,$I$25,A2=$H$26,$I$26,A2=$H$27,$I$27,A2=$H$28,$I$28,A2=$H$29,$I$29,A2=$H$30,$I$30,A2=$H$31,$I$31,A2=$H$32,$I$32,A2=$H$33,$I$33,A2=$H$34,$I$34,A2=$H$35,$I$35,A2=$H$36,$I$36,A2=$H$37,$I$37,A2=$H$38,$I$38,A2=$H$39,$I$39,A2=$H$40,$I$40,A2=$H$41,$I$41)</f>
        <v>2</v>
      </c>
      <c r="F2" s="42">
        <f>VLOOKUP(A2,mtz_EMPRESAS,2,0)</f>
        <v>2</v>
      </c>
      <c r="G2" s="28"/>
      <c r="H2" s="11" t="s">
        <v>21</v>
      </c>
      <c r="I2" s="39">
        <v>2</v>
      </c>
    </row>
    <row r="3" spans="1:9" x14ac:dyDescent="0.25">
      <c r="A3" s="11" t="s">
        <v>21</v>
      </c>
      <c r="B3" s="26">
        <v>2</v>
      </c>
      <c r="C3" s="12" t="b">
        <f t="shared" si="0"/>
        <v>0</v>
      </c>
      <c r="D3" s="27"/>
      <c r="E3" s="42">
        <f t="shared" ref="E3:E19" si="1">_xlfn.IFS(A3=$H$2,$I$2,A3=$H$3,$I$3,A3=$H$4,$I$4,A3=$H$5,$I$5,A3=$H$6,$I$6,A3=$H$7,$I$7,A3=$H$8,$I$8,A3=$H$9,$I$9,A3=$H$10,$I$10,A3=$H$11,$I$11,A3=$H$12,$I$12,A3=$H$13,$I$13,A3=$H$14,$I$14,A3=$H$15,$I$15,A3=$H$16,$I$16,A3=$H$17,$I$17,A3=$H$18,$I$18,A3=$H$19,$I$19,A3=$H$20,$I$20,A3=$H$21,$I$21,A3=$H$22,$I$22,A3=$H$23,$I$23,A3=$H$24,$I$24,A3=$H$25,$I$25,A3=$H$26,$I$26,A3=$H$27,$I$27,A3=$H$28,$I$28,A3=$H$29,$I$29,A3=$H$30,$I$30,A3=$H$31,$I$31,A3=$H$32,$I$32,A3=$H$33,$I$33,A3=$H$34,$I$34,A3=$H$35,$I$35,A3=$H$36,$I$36,A3=$H$37,$I$37,A3=$H$38,$I$38,A3=$H$39,$I$39,A3=$H$40,$I$40,A3=$H$41,$I$41)</f>
        <v>2</v>
      </c>
      <c r="F3" s="42"/>
      <c r="G3" s="28"/>
      <c r="H3" s="38" t="s">
        <v>22</v>
      </c>
      <c r="I3" s="41">
        <v>1</v>
      </c>
    </row>
    <row r="4" spans="1:9" x14ac:dyDescent="0.25">
      <c r="A4" s="11" t="s">
        <v>21</v>
      </c>
      <c r="B4" s="26">
        <v>4</v>
      </c>
      <c r="C4" s="12" t="b">
        <f t="shared" si="0"/>
        <v>1</v>
      </c>
      <c r="D4" s="27"/>
      <c r="E4" s="42">
        <f t="shared" si="1"/>
        <v>2</v>
      </c>
      <c r="F4" s="42"/>
      <c r="G4" s="28"/>
      <c r="H4" s="38" t="s">
        <v>23</v>
      </c>
      <c r="I4" s="41">
        <v>1000</v>
      </c>
    </row>
    <row r="5" spans="1:9" x14ac:dyDescent="0.25">
      <c r="A5" s="11" t="s">
        <v>21</v>
      </c>
      <c r="B5" s="26">
        <v>2</v>
      </c>
      <c r="C5" s="12" t="b">
        <f t="shared" si="0"/>
        <v>0</v>
      </c>
      <c r="D5" s="27"/>
      <c r="E5" s="42">
        <f t="shared" si="1"/>
        <v>2</v>
      </c>
      <c r="F5" s="42"/>
      <c r="G5" s="28"/>
      <c r="H5" s="38" t="s">
        <v>41</v>
      </c>
      <c r="I5" s="41">
        <v>5</v>
      </c>
    </row>
    <row r="6" spans="1:9" x14ac:dyDescent="0.25">
      <c r="A6" s="11" t="s">
        <v>21</v>
      </c>
      <c r="B6" s="26">
        <v>1</v>
      </c>
      <c r="C6" s="12" t="b">
        <f t="shared" si="0"/>
        <v>0</v>
      </c>
      <c r="D6" s="27"/>
      <c r="E6" s="42">
        <f t="shared" si="1"/>
        <v>2</v>
      </c>
      <c r="F6" s="42"/>
      <c r="G6" s="28"/>
      <c r="H6" s="38" t="s">
        <v>42</v>
      </c>
      <c r="I6" s="41">
        <v>6</v>
      </c>
    </row>
    <row r="7" spans="1:9" ht="15" customHeight="1" x14ac:dyDescent="0.25">
      <c r="A7" s="11" t="s">
        <v>21</v>
      </c>
      <c r="B7" s="26">
        <v>2</v>
      </c>
      <c r="C7" s="12" t="b">
        <f t="shared" si="0"/>
        <v>0</v>
      </c>
      <c r="D7" s="27"/>
      <c r="E7" s="42">
        <f t="shared" si="1"/>
        <v>2</v>
      </c>
      <c r="F7" s="42"/>
      <c r="G7" s="28"/>
      <c r="H7" s="38" t="s">
        <v>43</v>
      </c>
      <c r="I7" s="41">
        <v>4</v>
      </c>
    </row>
    <row r="8" spans="1:9" x14ac:dyDescent="0.25">
      <c r="A8" s="13" t="s">
        <v>47</v>
      </c>
      <c r="B8" s="26">
        <v>1</v>
      </c>
      <c r="C8" s="12" t="b">
        <f t="shared" si="0"/>
        <v>0</v>
      </c>
      <c r="D8" s="27"/>
      <c r="E8" s="44">
        <f t="shared" si="1"/>
        <v>9</v>
      </c>
      <c r="F8" s="44"/>
      <c r="G8" s="28"/>
      <c r="H8" s="38" t="s">
        <v>44</v>
      </c>
      <c r="I8" s="41">
        <v>7</v>
      </c>
    </row>
    <row r="9" spans="1:9" x14ac:dyDescent="0.25">
      <c r="A9" s="13" t="s">
        <v>47</v>
      </c>
      <c r="B9" s="26">
        <v>2</v>
      </c>
      <c r="C9" s="12" t="b">
        <f t="shared" si="0"/>
        <v>0</v>
      </c>
      <c r="D9" s="27"/>
      <c r="E9" s="44">
        <f t="shared" si="1"/>
        <v>9</v>
      </c>
      <c r="F9" s="44"/>
      <c r="G9" s="28"/>
      <c r="H9" s="38" t="s">
        <v>45</v>
      </c>
      <c r="I9" s="41">
        <v>5</v>
      </c>
    </row>
    <row r="10" spans="1:9" x14ac:dyDescent="0.25">
      <c r="A10" s="13" t="s">
        <v>47</v>
      </c>
      <c r="B10" s="26">
        <v>1</v>
      </c>
      <c r="C10" s="12" t="b">
        <f t="shared" si="0"/>
        <v>0</v>
      </c>
      <c r="D10" s="27"/>
      <c r="E10" s="44">
        <f t="shared" si="1"/>
        <v>9</v>
      </c>
      <c r="F10" s="44"/>
      <c r="G10" s="28"/>
      <c r="H10" s="38" t="s">
        <v>46</v>
      </c>
      <c r="I10" s="41">
        <v>8</v>
      </c>
    </row>
    <row r="11" spans="1:9" x14ac:dyDescent="0.25">
      <c r="A11" s="13" t="s">
        <v>47</v>
      </c>
      <c r="B11" s="26">
        <v>4</v>
      </c>
      <c r="C11" s="12" t="b">
        <f t="shared" si="0"/>
        <v>0</v>
      </c>
      <c r="D11" s="27"/>
      <c r="E11" s="44">
        <f t="shared" si="1"/>
        <v>9</v>
      </c>
      <c r="F11" s="44"/>
      <c r="G11" s="28"/>
      <c r="H11" s="13" t="s">
        <v>47</v>
      </c>
      <c r="I11" s="15">
        <v>9</v>
      </c>
    </row>
    <row r="12" spans="1:9" x14ac:dyDescent="0.25">
      <c r="A12" s="13" t="s">
        <v>47</v>
      </c>
      <c r="B12" s="26">
        <v>1</v>
      </c>
      <c r="C12" s="12" t="b">
        <f t="shared" si="0"/>
        <v>0</v>
      </c>
      <c r="D12" s="27"/>
      <c r="E12" s="44">
        <f t="shared" si="1"/>
        <v>9</v>
      </c>
      <c r="F12" s="44"/>
      <c r="G12" s="28"/>
      <c r="H12" s="38" t="s">
        <v>48</v>
      </c>
      <c r="I12" s="41">
        <v>6</v>
      </c>
    </row>
    <row r="13" spans="1:9" x14ac:dyDescent="0.25">
      <c r="A13" s="13" t="s">
        <v>47</v>
      </c>
      <c r="B13" s="26">
        <v>2</v>
      </c>
      <c r="C13" s="12" t="b">
        <f t="shared" si="0"/>
        <v>0</v>
      </c>
      <c r="D13" s="27"/>
      <c r="E13" s="44">
        <f t="shared" si="1"/>
        <v>9</v>
      </c>
      <c r="F13" s="44"/>
      <c r="G13" s="28"/>
      <c r="H13" s="38" t="s">
        <v>49</v>
      </c>
      <c r="I13" s="41">
        <v>3</v>
      </c>
    </row>
    <row r="14" spans="1:9" x14ac:dyDescent="0.25">
      <c r="A14" s="14" t="s">
        <v>77</v>
      </c>
      <c r="B14" s="26">
        <v>1</v>
      </c>
      <c r="C14" s="12" t="b">
        <f t="shared" si="0"/>
        <v>0</v>
      </c>
      <c r="D14" s="27"/>
      <c r="E14" s="43">
        <f t="shared" si="1"/>
        <v>8</v>
      </c>
      <c r="F14" s="43"/>
      <c r="G14" s="28"/>
      <c r="H14" s="38" t="s">
        <v>50</v>
      </c>
      <c r="I14" s="41">
        <v>5</v>
      </c>
    </row>
    <row r="15" spans="1:9" x14ac:dyDescent="0.25">
      <c r="A15" s="14" t="s">
        <v>77</v>
      </c>
      <c r="B15" s="26">
        <v>2</v>
      </c>
      <c r="C15" s="12" t="b">
        <f t="shared" si="0"/>
        <v>0</v>
      </c>
      <c r="D15" s="27"/>
      <c r="E15" s="43">
        <f t="shared" si="1"/>
        <v>8</v>
      </c>
      <c r="F15" s="43"/>
      <c r="G15" s="28"/>
      <c r="H15" s="38" t="s">
        <v>51</v>
      </c>
      <c r="I15" s="41">
        <v>4</v>
      </c>
    </row>
    <row r="16" spans="1:9" x14ac:dyDescent="0.25">
      <c r="A16" s="14" t="s">
        <v>77</v>
      </c>
      <c r="B16" s="26">
        <v>3</v>
      </c>
      <c r="C16" s="12" t="b">
        <f t="shared" si="0"/>
        <v>0</v>
      </c>
      <c r="D16" s="27"/>
      <c r="E16" s="43">
        <f t="shared" si="1"/>
        <v>8</v>
      </c>
      <c r="F16" s="43"/>
      <c r="G16" s="28"/>
      <c r="H16" s="38" t="s">
        <v>52</v>
      </c>
      <c r="I16" s="41">
        <v>2</v>
      </c>
    </row>
    <row r="17" spans="1:9" x14ac:dyDescent="0.25">
      <c r="A17" s="14" t="s">
        <v>77</v>
      </c>
      <c r="B17" s="26">
        <v>5</v>
      </c>
      <c r="C17" s="12" t="b">
        <f t="shared" si="0"/>
        <v>0</v>
      </c>
      <c r="D17" s="27"/>
      <c r="E17" s="43">
        <f t="shared" si="1"/>
        <v>8</v>
      </c>
      <c r="F17" s="43"/>
      <c r="G17" s="28"/>
      <c r="H17" s="38" t="s">
        <v>53</v>
      </c>
      <c r="I17" s="41">
        <v>5</v>
      </c>
    </row>
    <row r="18" spans="1:9" x14ac:dyDescent="0.25">
      <c r="A18" s="14" t="s">
        <v>77</v>
      </c>
      <c r="B18" s="26">
        <v>2</v>
      </c>
      <c r="C18" s="12" t="b">
        <f t="shared" si="0"/>
        <v>0</v>
      </c>
      <c r="D18" s="27"/>
      <c r="E18" s="43">
        <f t="shared" si="1"/>
        <v>8</v>
      </c>
      <c r="F18" s="43"/>
      <c r="G18" s="28"/>
      <c r="H18" s="38" t="s">
        <v>54</v>
      </c>
      <c r="I18" s="41">
        <v>1</v>
      </c>
    </row>
    <row r="19" spans="1:9" x14ac:dyDescent="0.25">
      <c r="A19" s="14" t="s">
        <v>77</v>
      </c>
      <c r="B19" s="26">
        <v>4</v>
      </c>
      <c r="C19" s="12" t="b">
        <f t="shared" si="0"/>
        <v>0</v>
      </c>
      <c r="D19" s="27"/>
      <c r="E19" s="43">
        <f t="shared" si="1"/>
        <v>8</v>
      </c>
      <c r="F19" s="43"/>
      <c r="G19" s="28"/>
      <c r="H19" s="38" t="s">
        <v>55</v>
      </c>
      <c r="I19" s="41">
        <v>4</v>
      </c>
    </row>
    <row r="20" spans="1:9" x14ac:dyDescent="0.25">
      <c r="B20" s="28"/>
      <c r="C20" s="29"/>
      <c r="H20" s="38" t="s">
        <v>56</v>
      </c>
      <c r="I20" s="41">
        <v>7</v>
      </c>
    </row>
    <row r="21" spans="1:9" x14ac:dyDescent="0.25">
      <c r="H21" s="38" t="s">
        <v>57</v>
      </c>
      <c r="I21" s="41">
        <v>8</v>
      </c>
    </row>
    <row r="22" spans="1:9" x14ac:dyDescent="0.25">
      <c r="H22" s="38" t="s">
        <v>58</v>
      </c>
      <c r="I22" s="41">
        <v>5</v>
      </c>
    </row>
    <row r="23" spans="1:9" x14ac:dyDescent="0.25">
      <c r="H23" s="38" t="s">
        <v>59</v>
      </c>
      <c r="I23" s="41">
        <v>4</v>
      </c>
    </row>
    <row r="24" spans="1:9" x14ac:dyDescent="0.25">
      <c r="H24" s="38" t="s">
        <v>60</v>
      </c>
      <c r="I24" s="41">
        <v>1</v>
      </c>
    </row>
    <row r="25" spans="1:9" x14ac:dyDescent="0.25">
      <c r="H25" s="38" t="s">
        <v>61</v>
      </c>
      <c r="I25" s="41">
        <v>2</v>
      </c>
    </row>
    <row r="26" spans="1:9" x14ac:dyDescent="0.25">
      <c r="H26" s="38" t="s">
        <v>62</v>
      </c>
      <c r="I26" s="41">
        <v>5</v>
      </c>
    </row>
    <row r="27" spans="1:9" x14ac:dyDescent="0.25">
      <c r="H27" s="38" t="s">
        <v>63</v>
      </c>
      <c r="I27" s="41">
        <v>4</v>
      </c>
    </row>
    <row r="28" spans="1:9" x14ac:dyDescent="0.25">
      <c r="H28" s="38" t="s">
        <v>64</v>
      </c>
      <c r="I28" s="41">
        <v>5</v>
      </c>
    </row>
    <row r="29" spans="1:9" x14ac:dyDescent="0.25">
      <c r="H29" s="38" t="s">
        <v>65</v>
      </c>
      <c r="I29" s="41">
        <v>6</v>
      </c>
    </row>
    <row r="30" spans="1:9" x14ac:dyDescent="0.25">
      <c r="H30" s="38" t="s">
        <v>66</v>
      </c>
      <c r="I30" s="41">
        <v>8</v>
      </c>
    </row>
    <row r="31" spans="1:9" x14ac:dyDescent="0.25">
      <c r="H31" s="38" t="s">
        <v>67</v>
      </c>
      <c r="I31" s="41">
        <v>7</v>
      </c>
    </row>
    <row r="32" spans="1:9" x14ac:dyDescent="0.25">
      <c r="H32" s="38" t="s">
        <v>68</v>
      </c>
      <c r="I32" s="41">
        <v>8</v>
      </c>
    </row>
    <row r="33" spans="8:9" x14ac:dyDescent="0.25">
      <c r="H33" s="38" t="s">
        <v>69</v>
      </c>
      <c r="I33" s="41">
        <v>9</v>
      </c>
    </row>
    <row r="34" spans="8:9" x14ac:dyDescent="0.25">
      <c r="H34" s="38" t="s">
        <v>70</v>
      </c>
      <c r="I34" s="41">
        <v>2</v>
      </c>
    </row>
    <row r="35" spans="8:9" x14ac:dyDescent="0.25">
      <c r="H35" s="38" t="s">
        <v>71</v>
      </c>
      <c r="I35" s="41">
        <v>4</v>
      </c>
    </row>
    <row r="36" spans="8:9" x14ac:dyDescent="0.25">
      <c r="H36" s="38" t="s">
        <v>72</v>
      </c>
      <c r="I36" s="41">
        <v>5</v>
      </c>
    </row>
    <row r="37" spans="8:9" x14ac:dyDescent="0.25">
      <c r="H37" s="38" t="s">
        <v>73</v>
      </c>
      <c r="I37" s="41">
        <v>6</v>
      </c>
    </row>
    <row r="38" spans="8:9" x14ac:dyDescent="0.25">
      <c r="H38" s="38" t="s">
        <v>74</v>
      </c>
      <c r="I38" s="41">
        <v>3</v>
      </c>
    </row>
    <row r="39" spans="8:9" x14ac:dyDescent="0.25">
      <c r="H39" s="38" t="s">
        <v>75</v>
      </c>
      <c r="I39" s="41">
        <v>2</v>
      </c>
    </row>
    <row r="40" spans="8:9" x14ac:dyDescent="0.25">
      <c r="H40" s="38" t="s">
        <v>76</v>
      </c>
      <c r="I40" s="41">
        <v>5</v>
      </c>
    </row>
    <row r="41" spans="8:9" x14ac:dyDescent="0.25">
      <c r="H41" s="14" t="s">
        <v>77</v>
      </c>
      <c r="I41" s="40">
        <v>8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5F90-3375-4449-A0B1-2D2FC146D96F}">
  <dimension ref="A1:B7"/>
  <sheetViews>
    <sheetView workbookViewId="0">
      <selection activeCell="B1" sqref="B1"/>
    </sheetView>
  </sheetViews>
  <sheetFormatPr baseColWidth="10" defaultRowHeight="15" x14ac:dyDescent="0.25"/>
  <cols>
    <col min="1" max="1" width="26.42578125" bestFit="1" customWidth="1"/>
    <col min="2" max="2" width="26.140625" bestFit="1" customWidth="1"/>
  </cols>
  <sheetData>
    <row r="1" spans="1:2" x14ac:dyDescent="0.25">
      <c r="A1" s="45" t="s">
        <v>34</v>
      </c>
      <c r="B1" t="s">
        <v>83</v>
      </c>
    </row>
    <row r="3" spans="1:2" x14ac:dyDescent="0.25">
      <c r="A3" s="45" t="s">
        <v>80</v>
      </c>
      <c r="B3" t="s">
        <v>82</v>
      </c>
    </row>
    <row r="4" spans="1:2" x14ac:dyDescent="0.25">
      <c r="A4" s="46" t="s">
        <v>21</v>
      </c>
      <c r="B4" s="47">
        <v>8</v>
      </c>
    </row>
    <row r="5" spans="1:2" x14ac:dyDescent="0.25">
      <c r="A5" s="46" t="s">
        <v>22</v>
      </c>
      <c r="B5" s="47">
        <v>3</v>
      </c>
    </row>
    <row r="6" spans="1:2" x14ac:dyDescent="0.25">
      <c r="A6" s="46" t="s">
        <v>23</v>
      </c>
      <c r="B6" s="47">
        <v>17</v>
      </c>
    </row>
    <row r="7" spans="1:2" x14ac:dyDescent="0.25">
      <c r="A7" s="46" t="s">
        <v>81</v>
      </c>
      <c r="B7" s="47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CA373-77B7-453E-8C67-37985435E54F}">
  <dimension ref="A1:J19"/>
  <sheetViews>
    <sheetView workbookViewId="0"/>
  </sheetViews>
  <sheetFormatPr baseColWidth="10" defaultRowHeight="15" x14ac:dyDescent="0.25"/>
  <cols>
    <col min="1" max="1" width="11.85546875" bestFit="1" customWidth="1"/>
    <col min="2" max="2" width="11.85546875" customWidth="1"/>
    <col min="4" max="4" width="14.140625" customWidth="1"/>
    <col min="10" max="10" width="18.85546875" bestFit="1" customWidth="1"/>
  </cols>
  <sheetData>
    <row r="1" spans="1:10" x14ac:dyDescent="0.25">
      <c r="A1" s="8" t="s">
        <v>0</v>
      </c>
      <c r="B1" s="8" t="s">
        <v>1</v>
      </c>
      <c r="C1" s="8" t="s">
        <v>20</v>
      </c>
      <c r="D1" s="9" t="s">
        <v>24</v>
      </c>
      <c r="I1" t="s">
        <v>1</v>
      </c>
      <c r="J1" t="s">
        <v>25</v>
      </c>
    </row>
    <row r="2" spans="1:10" x14ac:dyDescent="0.25">
      <c r="A2" t="s">
        <v>2</v>
      </c>
      <c r="B2" s="3" t="s">
        <v>21</v>
      </c>
      <c r="C2" s="3">
        <v>1</v>
      </c>
      <c r="I2" s="4" t="s">
        <v>21</v>
      </c>
      <c r="J2" s="4">
        <v>2</v>
      </c>
    </row>
    <row r="3" spans="1:10" x14ac:dyDescent="0.25">
      <c r="A3" t="s">
        <v>3</v>
      </c>
      <c r="B3" s="3" t="s">
        <v>21</v>
      </c>
      <c r="C3" s="4">
        <v>5</v>
      </c>
      <c r="D3" s="4"/>
      <c r="I3" s="4" t="s">
        <v>22</v>
      </c>
      <c r="J3" s="4">
        <v>1</v>
      </c>
    </row>
    <row r="4" spans="1:10" x14ac:dyDescent="0.25">
      <c r="A4" t="s">
        <v>4</v>
      </c>
      <c r="B4" s="3" t="s">
        <v>21</v>
      </c>
      <c r="C4" s="4">
        <v>4</v>
      </c>
      <c r="D4" s="4"/>
      <c r="I4" s="4" t="s">
        <v>23</v>
      </c>
      <c r="J4" s="10" t="s">
        <v>26</v>
      </c>
    </row>
    <row r="5" spans="1:10" x14ac:dyDescent="0.25">
      <c r="A5" t="s">
        <v>5</v>
      </c>
      <c r="B5" s="3" t="s">
        <v>21</v>
      </c>
      <c r="C5" s="3">
        <v>2</v>
      </c>
      <c r="D5" s="4"/>
    </row>
    <row r="6" spans="1:10" x14ac:dyDescent="0.25">
      <c r="A6" t="s">
        <v>6</v>
      </c>
      <c r="B6" s="3" t="s">
        <v>21</v>
      </c>
      <c r="C6" s="4">
        <v>3</v>
      </c>
      <c r="D6" s="4"/>
    </row>
    <row r="7" spans="1:10" x14ac:dyDescent="0.25">
      <c r="A7" t="s">
        <v>7</v>
      </c>
      <c r="B7" s="3" t="s">
        <v>21</v>
      </c>
      <c r="C7" s="3">
        <v>2</v>
      </c>
    </row>
    <row r="8" spans="1:10" x14ac:dyDescent="0.25">
      <c r="A8" t="s">
        <v>8</v>
      </c>
      <c r="B8" s="4" t="s">
        <v>22</v>
      </c>
      <c r="C8" s="1">
        <v>1</v>
      </c>
      <c r="D8" s="4"/>
    </row>
    <row r="9" spans="1:10" x14ac:dyDescent="0.25">
      <c r="A9" t="s">
        <v>9</v>
      </c>
      <c r="B9" s="4" t="s">
        <v>22</v>
      </c>
      <c r="C9" s="1">
        <v>2</v>
      </c>
      <c r="D9" s="4"/>
      <c r="F9" s="1"/>
      <c r="G9" t="s">
        <v>28</v>
      </c>
    </row>
    <row r="10" spans="1:10" x14ac:dyDescent="0.25">
      <c r="A10" t="s">
        <v>10</v>
      </c>
      <c r="B10" s="4" t="s">
        <v>22</v>
      </c>
      <c r="C10" s="1">
        <v>1</v>
      </c>
      <c r="D10" s="4"/>
      <c r="F10" s="3"/>
      <c r="G10" t="s">
        <v>27</v>
      </c>
    </row>
    <row r="11" spans="1:10" x14ac:dyDescent="0.25">
      <c r="A11" t="s">
        <v>11</v>
      </c>
      <c r="B11" s="4" t="s">
        <v>22</v>
      </c>
      <c r="C11" s="1">
        <v>4</v>
      </c>
      <c r="D11" s="4"/>
    </row>
    <row r="12" spans="1:10" x14ac:dyDescent="0.25">
      <c r="A12" t="s">
        <v>12</v>
      </c>
      <c r="B12" s="4" t="s">
        <v>22</v>
      </c>
      <c r="C12" s="1">
        <v>1</v>
      </c>
      <c r="D12" s="4"/>
    </row>
    <row r="13" spans="1:10" x14ac:dyDescent="0.25">
      <c r="A13" t="s">
        <v>13</v>
      </c>
      <c r="B13" s="4" t="s">
        <v>22</v>
      </c>
      <c r="C13" s="1">
        <v>2</v>
      </c>
      <c r="D13" s="4"/>
    </row>
    <row r="14" spans="1:10" x14ac:dyDescent="0.25">
      <c r="A14" t="s">
        <v>14</v>
      </c>
      <c r="B14" s="4" t="s">
        <v>23</v>
      </c>
      <c r="C14" s="4">
        <v>1</v>
      </c>
      <c r="D14" s="4"/>
    </row>
    <row r="15" spans="1:10" x14ac:dyDescent="0.25">
      <c r="A15" t="s">
        <v>15</v>
      </c>
      <c r="B15" s="4" t="s">
        <v>23</v>
      </c>
      <c r="C15" s="4">
        <v>2</v>
      </c>
      <c r="D15" s="4"/>
    </row>
    <row r="16" spans="1:10" x14ac:dyDescent="0.25">
      <c r="A16" t="s">
        <v>16</v>
      </c>
      <c r="B16" s="4" t="s">
        <v>23</v>
      </c>
      <c r="C16" s="4">
        <v>3</v>
      </c>
      <c r="D16" s="4"/>
    </row>
    <row r="17" spans="1:4" x14ac:dyDescent="0.25">
      <c r="A17" t="s">
        <v>17</v>
      </c>
      <c r="B17" s="4" t="s">
        <v>23</v>
      </c>
      <c r="C17" s="4">
        <v>5</v>
      </c>
      <c r="D17" s="4"/>
    </row>
    <row r="18" spans="1:4" x14ac:dyDescent="0.25">
      <c r="A18" t="s">
        <v>18</v>
      </c>
      <c r="B18" s="4" t="s">
        <v>23</v>
      </c>
      <c r="C18" s="4">
        <v>2</v>
      </c>
      <c r="D18" s="4"/>
    </row>
    <row r="19" spans="1:4" x14ac:dyDescent="0.25">
      <c r="A19" t="s">
        <v>19</v>
      </c>
      <c r="B19" s="4" t="s">
        <v>23</v>
      </c>
      <c r="C19" s="4">
        <v>4</v>
      </c>
      <c r="D19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C182E-7612-4F95-98F0-07D30536A5DE}">
  <dimension ref="A1:L19"/>
  <sheetViews>
    <sheetView workbookViewId="0"/>
  </sheetViews>
  <sheetFormatPr baseColWidth="10" defaultRowHeight="15" x14ac:dyDescent="0.25"/>
  <cols>
    <col min="1" max="1" width="11.85546875" bestFit="1" customWidth="1"/>
    <col min="2" max="2" width="11.85546875" customWidth="1"/>
    <col min="4" max="4" width="14.140625" customWidth="1"/>
    <col min="5" max="5" width="22" bestFit="1" customWidth="1"/>
    <col min="10" max="10" width="18.85546875" bestFit="1" customWidth="1"/>
    <col min="15" max="15" width="11.85546875" bestFit="1" customWidth="1"/>
  </cols>
  <sheetData>
    <row r="1" spans="1:12" x14ac:dyDescent="0.25">
      <c r="A1" s="8" t="s">
        <v>0</v>
      </c>
      <c r="B1" s="8" t="s">
        <v>1</v>
      </c>
      <c r="C1" s="8" t="s">
        <v>20</v>
      </c>
      <c r="D1" s="9" t="s">
        <v>24</v>
      </c>
      <c r="E1" s="8" t="s">
        <v>29</v>
      </c>
      <c r="I1" t="s">
        <v>1</v>
      </c>
      <c r="J1" t="s">
        <v>25</v>
      </c>
    </row>
    <row r="2" spans="1:12" x14ac:dyDescent="0.25">
      <c r="A2" t="s">
        <v>2</v>
      </c>
      <c r="B2" s="3" t="s">
        <v>21</v>
      </c>
      <c r="C2" s="3">
        <v>1</v>
      </c>
      <c r="E2" s="3"/>
      <c r="I2" s="3" t="s">
        <v>21</v>
      </c>
      <c r="J2" s="3">
        <v>2</v>
      </c>
    </row>
    <row r="3" spans="1:12" x14ac:dyDescent="0.25">
      <c r="A3" t="s">
        <v>3</v>
      </c>
      <c r="B3" s="3" t="s">
        <v>21</v>
      </c>
      <c r="C3" s="4">
        <v>5</v>
      </c>
      <c r="D3" s="4"/>
      <c r="I3" s="1" t="s">
        <v>22</v>
      </c>
      <c r="J3" s="1">
        <v>1</v>
      </c>
    </row>
    <row r="4" spans="1:12" x14ac:dyDescent="0.25">
      <c r="A4" t="s">
        <v>4</v>
      </c>
      <c r="B4" s="3" t="s">
        <v>21</v>
      </c>
      <c r="C4" s="4">
        <v>4</v>
      </c>
      <c r="D4" s="4"/>
      <c r="I4" s="5" t="s">
        <v>23</v>
      </c>
      <c r="J4" s="7" t="s">
        <v>26</v>
      </c>
    </row>
    <row r="5" spans="1:12" x14ac:dyDescent="0.25">
      <c r="A5" t="s">
        <v>5</v>
      </c>
      <c r="B5" s="3" t="s">
        <v>21</v>
      </c>
      <c r="C5" s="3">
        <v>2</v>
      </c>
      <c r="D5" s="4"/>
      <c r="E5" s="3"/>
    </row>
    <row r="6" spans="1:12" x14ac:dyDescent="0.25">
      <c r="A6" t="s">
        <v>6</v>
      </c>
      <c r="B6" s="3" t="s">
        <v>21</v>
      </c>
      <c r="C6" s="4">
        <v>3</v>
      </c>
      <c r="D6" s="4"/>
    </row>
    <row r="7" spans="1:12" x14ac:dyDescent="0.25">
      <c r="A7" t="s">
        <v>7</v>
      </c>
      <c r="B7" s="3" t="s">
        <v>21</v>
      </c>
      <c r="C7" s="3">
        <v>2</v>
      </c>
      <c r="E7" s="3"/>
    </row>
    <row r="8" spans="1:12" x14ac:dyDescent="0.25">
      <c r="A8" t="s">
        <v>8</v>
      </c>
      <c r="B8" s="4" t="s">
        <v>22</v>
      </c>
      <c r="C8" s="1">
        <v>1</v>
      </c>
      <c r="D8" s="4"/>
      <c r="E8" s="1"/>
    </row>
    <row r="9" spans="1:12" x14ac:dyDescent="0.25">
      <c r="A9" t="s">
        <v>9</v>
      </c>
      <c r="B9" s="4" t="s">
        <v>22</v>
      </c>
      <c r="C9" s="1">
        <v>2</v>
      </c>
      <c r="D9" s="4"/>
    </row>
    <row r="10" spans="1:12" x14ac:dyDescent="0.25">
      <c r="A10" t="s">
        <v>10</v>
      </c>
      <c r="B10" s="4" t="s">
        <v>22</v>
      </c>
      <c r="C10" s="1">
        <v>1</v>
      </c>
      <c r="D10" s="4"/>
      <c r="E10" s="1"/>
    </row>
    <row r="11" spans="1:12" x14ac:dyDescent="0.25">
      <c r="A11" t="s">
        <v>11</v>
      </c>
      <c r="B11" s="4" t="s">
        <v>22</v>
      </c>
      <c r="C11" s="1">
        <v>4</v>
      </c>
      <c r="D11" s="4"/>
    </row>
    <row r="12" spans="1:12" x14ac:dyDescent="0.25">
      <c r="A12" t="s">
        <v>12</v>
      </c>
      <c r="B12" s="4" t="s">
        <v>22</v>
      </c>
      <c r="C12" s="1">
        <v>1</v>
      </c>
      <c r="D12" s="4"/>
      <c r="E12" s="1"/>
    </row>
    <row r="13" spans="1:12" x14ac:dyDescent="0.25">
      <c r="A13" t="s">
        <v>13</v>
      </c>
      <c r="B13" s="4" t="s">
        <v>22</v>
      </c>
      <c r="C13" s="1">
        <v>2</v>
      </c>
      <c r="D13" s="4"/>
    </row>
    <row r="14" spans="1:12" x14ac:dyDescent="0.25">
      <c r="A14" t="s">
        <v>14</v>
      </c>
      <c r="B14" s="4" t="s">
        <v>23</v>
      </c>
      <c r="C14" s="4">
        <v>1</v>
      </c>
      <c r="D14" s="4"/>
      <c r="E14" s="5"/>
      <c r="K14" s="65"/>
      <c r="L14" s="65"/>
    </row>
    <row r="15" spans="1:12" x14ac:dyDescent="0.25">
      <c r="A15" t="s">
        <v>15</v>
      </c>
      <c r="B15" s="4" t="s">
        <v>23</v>
      </c>
      <c r="C15" s="4">
        <v>2</v>
      </c>
      <c r="D15" s="4"/>
      <c r="E15" s="5"/>
      <c r="G15" s="2"/>
      <c r="K15" s="65"/>
      <c r="L15" s="65"/>
    </row>
    <row r="16" spans="1:12" x14ac:dyDescent="0.25">
      <c r="A16" t="s">
        <v>16</v>
      </c>
      <c r="B16" s="4" t="s">
        <v>23</v>
      </c>
      <c r="C16" s="4">
        <v>3</v>
      </c>
      <c r="D16" s="4"/>
      <c r="E16" s="5"/>
    </row>
    <row r="17" spans="1:5" x14ac:dyDescent="0.25">
      <c r="A17" t="s">
        <v>17</v>
      </c>
      <c r="B17" s="4" t="s">
        <v>23</v>
      </c>
      <c r="C17" s="4">
        <v>5</v>
      </c>
      <c r="D17" s="4"/>
      <c r="E17" s="5"/>
    </row>
    <row r="18" spans="1:5" x14ac:dyDescent="0.25">
      <c r="A18" t="s">
        <v>18</v>
      </c>
      <c r="B18" s="4" t="s">
        <v>23</v>
      </c>
      <c r="C18" s="4">
        <v>2</v>
      </c>
      <c r="D18" s="4"/>
      <c r="E18" s="5"/>
    </row>
    <row r="19" spans="1:5" x14ac:dyDescent="0.25">
      <c r="A19" t="s">
        <v>19</v>
      </c>
      <c r="B19" s="4" t="s">
        <v>23</v>
      </c>
      <c r="C19" s="4">
        <v>4</v>
      </c>
      <c r="D19" s="4"/>
      <c r="E19" s="5"/>
    </row>
  </sheetData>
  <mergeCells count="1">
    <mergeCell ref="K14:L1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4FF2-A8F6-42F4-A7AA-C0F222F2FDBF}">
  <dimension ref="A1:K19"/>
  <sheetViews>
    <sheetView workbookViewId="0"/>
  </sheetViews>
  <sheetFormatPr baseColWidth="10" defaultRowHeight="15" x14ac:dyDescent="0.25"/>
  <cols>
    <col min="4" max="4" width="11.85546875" bestFit="1" customWidth="1"/>
    <col min="5" max="5" width="22" bestFit="1" customWidth="1"/>
    <col min="7" max="7" width="31.7109375" bestFit="1" customWidth="1"/>
    <col min="8" max="8" width="9.140625" bestFit="1" customWidth="1"/>
    <col min="9" max="9" width="5" bestFit="1" customWidth="1"/>
    <col min="10" max="10" width="6.5703125" bestFit="1" customWidth="1"/>
    <col min="11" max="11" width="12.5703125" bestFit="1" customWidth="1"/>
  </cols>
  <sheetData>
    <row r="1" spans="1:5" x14ac:dyDescent="0.25">
      <c r="A1" s="8" t="s">
        <v>0</v>
      </c>
      <c r="B1" s="8" t="s">
        <v>1</v>
      </c>
      <c r="C1" s="8" t="s">
        <v>20</v>
      </c>
      <c r="D1" s="9" t="s">
        <v>24</v>
      </c>
      <c r="E1" s="8" t="s">
        <v>29</v>
      </c>
    </row>
    <row r="2" spans="1:5" x14ac:dyDescent="0.25">
      <c r="A2" t="s">
        <v>2</v>
      </c>
      <c r="B2" s="3" t="s">
        <v>21</v>
      </c>
      <c r="C2" s="3">
        <v>1</v>
      </c>
      <c r="D2" t="b">
        <v>0</v>
      </c>
      <c r="E2" s="3" t="s">
        <v>30</v>
      </c>
    </row>
    <row r="3" spans="1:5" x14ac:dyDescent="0.25">
      <c r="A3" t="s">
        <v>3</v>
      </c>
      <c r="B3" s="3" t="s">
        <v>21</v>
      </c>
      <c r="C3" s="4">
        <v>5</v>
      </c>
      <c r="D3" s="4" t="b">
        <v>1</v>
      </c>
      <c r="E3" t="s">
        <v>31</v>
      </c>
    </row>
    <row r="4" spans="1:5" x14ac:dyDescent="0.25">
      <c r="A4" t="s">
        <v>4</v>
      </c>
      <c r="B4" s="3" t="s">
        <v>21</v>
      </c>
      <c r="C4" s="4">
        <v>4</v>
      </c>
      <c r="D4" s="4" t="b">
        <v>1</v>
      </c>
      <c r="E4" t="s">
        <v>31</v>
      </c>
    </row>
    <row r="5" spans="1:5" x14ac:dyDescent="0.25">
      <c r="A5" t="s">
        <v>5</v>
      </c>
      <c r="B5" s="3" t="s">
        <v>21</v>
      </c>
      <c r="C5" s="3">
        <v>2</v>
      </c>
      <c r="D5" s="4" t="b">
        <v>0</v>
      </c>
      <c r="E5" s="3" t="s">
        <v>30</v>
      </c>
    </row>
    <row r="6" spans="1:5" x14ac:dyDescent="0.25">
      <c r="A6" t="s">
        <v>6</v>
      </c>
      <c r="B6" s="3" t="s">
        <v>21</v>
      </c>
      <c r="C6" s="4">
        <v>3</v>
      </c>
      <c r="D6" s="4" t="b">
        <v>1</v>
      </c>
      <c r="E6" t="s">
        <v>31</v>
      </c>
    </row>
    <row r="7" spans="1:5" x14ac:dyDescent="0.25">
      <c r="A7" t="s">
        <v>7</v>
      </c>
      <c r="B7" s="3" t="s">
        <v>21</v>
      </c>
      <c r="C7" s="3">
        <v>2</v>
      </c>
      <c r="D7" t="b">
        <v>0</v>
      </c>
      <c r="E7" s="3" t="s">
        <v>30</v>
      </c>
    </row>
    <row r="8" spans="1:5" x14ac:dyDescent="0.25">
      <c r="A8" t="s">
        <v>8</v>
      </c>
      <c r="B8" s="4" t="s">
        <v>22</v>
      </c>
      <c r="C8" s="1">
        <v>1</v>
      </c>
      <c r="D8" s="4" t="b">
        <v>0</v>
      </c>
      <c r="E8" s="1" t="s">
        <v>32</v>
      </c>
    </row>
    <row r="9" spans="1:5" x14ac:dyDescent="0.25">
      <c r="A9" t="s">
        <v>9</v>
      </c>
      <c r="B9" s="4" t="s">
        <v>22</v>
      </c>
      <c r="C9" s="1">
        <v>2</v>
      </c>
      <c r="D9" s="4" t="b">
        <v>1</v>
      </c>
      <c r="E9" t="s">
        <v>31</v>
      </c>
    </row>
    <row r="10" spans="1:5" x14ac:dyDescent="0.25">
      <c r="A10" t="s">
        <v>10</v>
      </c>
      <c r="B10" s="4" t="s">
        <v>22</v>
      </c>
      <c r="C10" s="1">
        <v>1</v>
      </c>
      <c r="D10" s="4" t="b">
        <v>0</v>
      </c>
      <c r="E10" s="1" t="s">
        <v>32</v>
      </c>
    </row>
    <row r="11" spans="1:5" x14ac:dyDescent="0.25">
      <c r="A11" t="s">
        <v>11</v>
      </c>
      <c r="B11" s="4" t="s">
        <v>22</v>
      </c>
      <c r="C11" s="1">
        <v>4</v>
      </c>
      <c r="D11" s="4" t="b">
        <v>1</v>
      </c>
      <c r="E11" t="s">
        <v>31</v>
      </c>
    </row>
    <row r="12" spans="1:5" x14ac:dyDescent="0.25">
      <c r="A12" t="s">
        <v>12</v>
      </c>
      <c r="B12" s="4" t="s">
        <v>22</v>
      </c>
      <c r="C12" s="1">
        <v>1</v>
      </c>
      <c r="D12" s="4" t="b">
        <v>0</v>
      </c>
      <c r="E12" s="1" t="s">
        <v>32</v>
      </c>
    </row>
    <row r="13" spans="1:5" x14ac:dyDescent="0.25">
      <c r="A13" t="s">
        <v>13</v>
      </c>
      <c r="B13" s="4" t="s">
        <v>22</v>
      </c>
      <c r="C13" s="1">
        <v>2</v>
      </c>
      <c r="D13" s="4" t="b">
        <v>1</v>
      </c>
      <c r="E13" t="s">
        <v>31</v>
      </c>
    </row>
    <row r="14" spans="1:5" x14ac:dyDescent="0.25">
      <c r="A14" t="s">
        <v>14</v>
      </c>
      <c r="B14" s="4" t="s">
        <v>23</v>
      </c>
      <c r="C14" s="4">
        <v>1</v>
      </c>
      <c r="D14" s="4" t="b">
        <v>0</v>
      </c>
      <c r="E14" s="5" t="s">
        <v>30</v>
      </c>
    </row>
    <row r="15" spans="1:5" x14ac:dyDescent="0.25">
      <c r="A15" t="s">
        <v>15</v>
      </c>
      <c r="B15" s="4" t="s">
        <v>23</v>
      </c>
      <c r="C15" s="4">
        <v>2</v>
      </c>
      <c r="D15" s="4" t="b">
        <v>0</v>
      </c>
      <c r="E15" s="5" t="s">
        <v>30</v>
      </c>
    </row>
    <row r="16" spans="1:5" x14ac:dyDescent="0.25">
      <c r="A16" t="s">
        <v>16</v>
      </c>
      <c r="B16" s="4" t="s">
        <v>23</v>
      </c>
      <c r="C16" s="4">
        <v>3</v>
      </c>
      <c r="D16" s="4" t="b">
        <v>0</v>
      </c>
      <c r="E16" s="5" t="s">
        <v>30</v>
      </c>
    </row>
    <row r="17" spans="1:11" x14ac:dyDescent="0.25">
      <c r="A17" t="s">
        <v>17</v>
      </c>
      <c r="B17" s="4" t="s">
        <v>23</v>
      </c>
      <c r="C17" s="4">
        <v>5</v>
      </c>
      <c r="D17" s="4" t="b">
        <v>0</v>
      </c>
      <c r="E17" s="5" t="s">
        <v>30</v>
      </c>
    </row>
    <row r="18" spans="1:11" x14ac:dyDescent="0.25">
      <c r="A18" t="s">
        <v>18</v>
      </c>
      <c r="B18" s="4" t="s">
        <v>23</v>
      </c>
      <c r="C18" s="4">
        <v>2</v>
      </c>
      <c r="D18" s="4" t="b">
        <v>0</v>
      </c>
      <c r="E18" s="5" t="s">
        <v>30</v>
      </c>
      <c r="J18" s="6" t="s">
        <v>33</v>
      </c>
      <c r="K18" s="3"/>
    </row>
    <row r="19" spans="1:11" x14ac:dyDescent="0.25">
      <c r="A19" t="s">
        <v>19</v>
      </c>
      <c r="B19" s="4" t="s">
        <v>23</v>
      </c>
      <c r="C19" s="4">
        <v>4</v>
      </c>
      <c r="D19" s="4" t="b">
        <v>0</v>
      </c>
      <c r="E19" s="5" t="s"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Hoja1</vt:lpstr>
      <vt:lpstr>Hoja2</vt:lpstr>
      <vt:lpstr>Hoja3</vt:lpstr>
      <vt:lpstr>Hoja20</vt:lpstr>
      <vt:lpstr>Hoja21</vt:lpstr>
      <vt:lpstr>Hoja22</vt:lpstr>
      <vt:lpstr>Hoja2!mtz_DATOS</vt:lpstr>
      <vt:lpstr>mtz_DATOS</vt:lpstr>
      <vt:lpstr>Hoja2!mtz_EMPRESAS</vt:lpstr>
      <vt:lpstr>mtz_EMPRESAS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Diseño</cp:lastModifiedBy>
  <dcterms:created xsi:type="dcterms:W3CDTF">2018-02-21T13:43:59Z</dcterms:created>
  <dcterms:modified xsi:type="dcterms:W3CDTF">2019-04-11T02:48:39Z</dcterms:modified>
</cp:coreProperties>
</file>